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69\O10\ใหม่\"/>
    </mc:Choice>
  </mc:AlternateContent>
  <xr:revisionPtr revIDLastSave="0" documentId="13_ncr:1_{544C39E2-5F01-4BE3-9E03-52AD48A17B2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10-2 ตะคร้อ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" roundtripDataChecksum="cmBnHusxIr8D9twaOO3cbUaHejhDgz+4mju8XCQZ8m0="/>
    </ext>
  </extLst>
</workbook>
</file>

<file path=xl/calcChain.xml><?xml version="1.0" encoding="utf-8"?>
<calcChain xmlns="http://schemas.openxmlformats.org/spreadsheetml/2006/main">
  <c r="I41" i="2" l="1"/>
  <c r="I42" i="2"/>
  <c r="I43" i="2"/>
  <c r="I44" i="2"/>
  <c r="I40" i="2"/>
  <c r="I19" i="2"/>
  <c r="H19" i="2"/>
  <c r="H13" i="2" l="1"/>
  <c r="I16" i="2"/>
  <c r="H16" i="2"/>
  <c r="I33" i="2" l="1"/>
  <c r="H33" i="2"/>
  <c r="I35" i="2"/>
  <c r="H35" i="2"/>
  <c r="H23" i="2" l="1"/>
  <c r="H20" i="2"/>
  <c r="H14" i="2"/>
  <c r="G45" i="2"/>
  <c r="E45" i="2"/>
  <c r="D45" i="2"/>
  <c r="F45" i="2"/>
  <c r="H41" i="2"/>
  <c r="H42" i="2"/>
  <c r="H43" i="2"/>
  <c r="H44" i="2"/>
  <c r="H40" i="2"/>
  <c r="E36" i="2"/>
  <c r="F36" i="2"/>
  <c r="I23" i="2"/>
  <c r="G22" i="2"/>
  <c r="F22" i="2"/>
  <c r="F27" i="2" s="1"/>
  <c r="E22" i="2"/>
  <c r="E27" i="2" s="1"/>
  <c r="I14" i="2"/>
  <c r="I20" i="2"/>
  <c r="I11" i="2"/>
  <c r="H11" i="2"/>
  <c r="D22" i="2"/>
  <c r="D27" i="2" s="1"/>
  <c r="G36" i="2"/>
  <c r="D36" i="2"/>
  <c r="I45" i="2" l="1"/>
  <c r="I36" i="2"/>
  <c r="H36" i="2"/>
  <c r="H45" i="2"/>
  <c r="F46" i="2"/>
  <c r="H22" i="2"/>
  <c r="E46" i="2"/>
  <c r="D46" i="2"/>
  <c r="I22" i="2"/>
  <c r="G27" i="2"/>
  <c r="G46" i="2" s="1"/>
  <c r="H27" i="2" l="1"/>
  <c r="H46" i="2" s="1"/>
  <c r="I27" i="2"/>
  <c r="I46" i="2"/>
</calcChain>
</file>

<file path=xl/sharedStrings.xml><?xml version="1.0" encoding="utf-8"?>
<sst xmlns="http://schemas.openxmlformats.org/spreadsheetml/2006/main" count="98" uniqueCount="65">
  <si>
    <t>ลำดับที่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</si>
  <si>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</si>
  <si>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</si>
  <si>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</si>
  <si>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</si>
  <si>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ปัญหา อุปสรรค แนวทางแก้ไข</t>
  </si>
  <si>
    <t>คงเหลือ</t>
  </si>
  <si>
    <t>คิดเป็นร้อยละ</t>
  </si>
  <si>
    <t>พ.ร.บ.งบประมาณรายจ่ายประจำปีงบประมาณ พ.ศ.2569</t>
  </si>
  <si>
    <t>ไตรมาส 1</t>
  </si>
  <si>
    <t>ไตรมาส 2</t>
  </si>
  <si>
    <t>โครงการ : การบังคับใช้กฎหมาย อำนวยความยุติธรรมและบริการประชาชน</t>
  </si>
  <si>
    <t>(ต.ค.-ธ.ค.68)</t>
  </si>
  <si>
    <t>(ม.ค.-มี.ค.69)</t>
  </si>
  <si>
    <t>กิจกรรมการบังคับใช้กฎหมายและบริการประชาชน</t>
  </si>
  <si>
    <t>ค่า OT</t>
  </si>
  <si>
    <t>รอการเปิกจ่ายไตรมาส 3 และ 4</t>
  </si>
  <si>
    <t>ไม่มีปัญหาข้อขัดข้อง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</si>
  <si>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</si>
  <si>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</si>
  <si>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</si>
  <si>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</si>
  <si>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</si>
  <si>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รวมตอบแทนใช้สอย และวัสดุ</t>
  </si>
  <si>
    <t>ค่าสาธารณูปโภค</t>
  </si>
  <si>
    <t>รวมงบดำเนินงาน</t>
  </si>
  <si>
    <t>โครงการ : ปฏิรูประบบงานตำรวจ</t>
  </si>
  <si>
    <t>กิจกรรมการปฏิรูประบบงานสอบสวนและการบังคับใช้กฎหมาย</t>
  </si>
  <si>
    <t xml:space="preserve">        โครงการเพิ่มประสิทธิภาพงานป้องกันปราบปรามอาชญากรรม</t>
  </si>
  <si>
    <t>สำหรับงานสอบสวน</t>
  </si>
  <si>
    <t xml:space="preserve">       - ค่าตอบแทนใช้สอย และวัสดุ</t>
  </si>
  <si>
    <t>สำหรับงานป้องกันปราบปรามสืบสวน</t>
  </si>
  <si>
    <t>โครงการ : เพื่อความปลอดภัยในการใช้รถใช้ถนน</t>
  </si>
  <si>
    <t>ค่าอาหาร</t>
  </si>
  <si>
    <t>ค่าอาหารว่าง</t>
  </si>
  <si>
    <t>ค่าวิทยากร</t>
  </si>
  <si>
    <t>ค่าวัสดุอุปกรณ์</t>
  </si>
  <si>
    <t>รวมเงิน</t>
  </si>
  <si>
    <t>พ.ต.ท.</t>
  </si>
  <si>
    <t>ผู้รายงาน</t>
  </si>
  <si>
    <t>หน่วยปรับแผนจัดสรร</t>
  </si>
  <si>
    <t xml:space="preserve"> -OT  มาเป็น ค่าสาธารณูปโภค</t>
  </si>
  <si>
    <t xml:space="preserve"> - OT มาเป็น ค่าวัสดุสำนักงาน</t>
  </si>
  <si>
    <t xml:space="preserve"> - OT มาเป็น ค่าจ้างเหมาบริการฯ</t>
  </si>
  <si>
    <t xml:space="preserve"> - วัสดุจราจร มาเป็น ค่าวัสดุสำนักงาน</t>
  </si>
  <si>
    <t>งบประมาณไม่เพียงพอจึงปรับแผนเพิ่มดังนี้</t>
  </si>
  <si>
    <t>รายงานผลการใช้จ่ายงบประมาณ ไตรมาส 1 - 2</t>
  </si>
  <si>
    <t xml:space="preserve">ประจำปีงบประมาณ พ.ศ. 2569  ไตรมาส 1 - 2 </t>
  </si>
  <si>
    <t>งบดำเนินงานรวมทั้งสิ้น</t>
  </si>
  <si>
    <t xml:space="preserve">น้ำมันรถยนต์ </t>
  </si>
  <si>
    <t>กองทุนเพื่อความปลอดภัยในการใช้รถใช้ถนนประจำจังหวัดนครสวรรค์</t>
  </si>
  <si>
    <t xml:space="preserve">                     โครงการ : ห่วงใยกลุ่มวัยทำงานและผู้สูงวัย ปลอดภัยในการใช้รถใช้ถนน</t>
  </si>
  <si>
    <t xml:space="preserve">โครงการห่วงใยกลุ่มวันทำงานและผู้สูงวัยปลอดภัยในการใช้รถใช้ถนน  </t>
  </si>
  <si>
    <t>แผ่นป้ายไวนิล</t>
  </si>
  <si>
    <t>ข้อมูล  ณ  วันที่  3  เมษายน  2569</t>
  </si>
  <si>
    <t>น้ำมันรถจักรยานยนต์</t>
  </si>
  <si>
    <t xml:space="preserve">              ผู้ตรวจรายงาน</t>
  </si>
  <si>
    <t>สถานีตำรวจภูธรตะคร้อ</t>
  </si>
  <si>
    <t>(ทวีศักดิ์    บุญชื่น)</t>
  </si>
  <si>
    <t>สวป.สภ.ตะคร้อ</t>
  </si>
  <si>
    <t>(ไพฑูรย์   เกษาอาจ)</t>
  </si>
  <si>
    <t xml:space="preserve">    สวญ.สภ.ตะคร้อ</t>
  </si>
  <si>
    <t xml:space="preserve"> -ค่าซ่อมแซม  มาเป็น ค่าสาธารณูปโภค</t>
  </si>
  <si>
    <t xml:space="preserve"> -ค่าเบี้ยเลี้ยง มาเป็น ค่าสาธารณูปโภค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</si>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</sst>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.00_-;\-* #,##0.00_-;_-* &quot;-&quot;??_-;_-@"/>
    <numFmt numFmtId="188" formatCode="#,##0.00;[Red]#,##0.00"/>
    <numFmt numFmtId="189" formatCode="0.00;[Red]0.00"/>
    <numFmt numFmtId="190" formatCode="_-* #,##0_-;\-* #,##0_-;_-* &quot;-&quot;??_-;_-@_-"/>
    <numFmt numFmtId="191" formatCode="#,##0.00_ ;[Red]\-#,##0.00\ "/>
    <numFmt numFmtId="192" formatCode="#,##0;[Red]#,##0"/>
  </numFmts>
  <fonts count="28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name val="Tahoma"/>
      <family val="2"/>
    </font>
    <font>
      <b/>
      <sz val="16"/>
      <color rgb="FFFF0000"/>
      <name val="Angsana New"/>
      <family val="1"/>
    </font>
    <font>
      <sz val="16"/>
      <color rgb="FFFF0000"/>
      <name val="Angsana New"/>
      <family val="1"/>
    </font>
    <font>
      <sz val="22"/>
      <color theme="1"/>
      <name val="Angsana New"/>
      <family val="1"/>
    </font>
    <font>
      <sz val="11"/>
      <color theme="1"/>
      <name val="Tahoma"/>
      <family val="2"/>
      <scheme val="minor"/>
    </font>
    <font>
      <b/>
      <sz val="24"/>
      <color theme="1"/>
      <name val="Angsana New"/>
      <family val="1"/>
      <charset val="222"/>
    </font>
    <font>
      <b/>
      <sz val="24"/>
      <color theme="1"/>
      <name val="Tahoma"/>
      <family val="2"/>
      <charset val="222"/>
      <scheme val="minor"/>
    </font>
    <font>
      <b/>
      <sz val="24"/>
      <name val="Tahoma"/>
      <family val="2"/>
      <charset val="222"/>
    </font>
    <font>
      <sz val="16"/>
      <color theme="1"/>
      <name val="Angsana New"/>
      <family val="1"/>
    </font>
    <font>
      <sz val="16"/>
      <color rgb="FFFF0000"/>
      <name val="Angsana New"/>
      <family val="1"/>
    </font>
    <font>
      <sz val="16"/>
      <color rgb="FFC00000"/>
      <name val="Angsana New"/>
      <family val="1"/>
    </font>
    <font>
      <sz val="20"/>
      <color theme="1"/>
      <name val="Angsana New"/>
      <family val="1"/>
    </font>
    <font>
      <sz val="20"/>
      <color theme="1"/>
      <name val="Tahoma"/>
      <family val="2"/>
      <scheme val="minor"/>
    </font>
    <font>
      <b/>
      <sz val="16"/>
      <color rgb="FFFF0000"/>
      <name val="Angsana New"/>
      <family val="1"/>
    </font>
    <font>
      <b/>
      <sz val="16"/>
      <color rgb="FFC0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6"/>
      <color rgb="FF00B050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sz val="16"/>
      <name val="Angsana New"/>
      <family val="1"/>
      <charset val="222"/>
    </font>
    <font>
      <sz val="16"/>
      <color theme="3"/>
      <name val="Angsana New"/>
      <family val="1"/>
    </font>
    <font>
      <b/>
      <sz val="9"/>
      <color theme="1"/>
      <name val="TH Sarabun PSK"/>
    </font>
    <font>
      <b/>
      <sz val="10"/>
      <color rgb="FFFF0000"/>
      <name val="TH Sarabun PSK"/>
    </font>
  </fonts>
  <fills count="19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FDE9D9"/>
        <bgColor rgb="FFFDE9D9"/>
      </patternFill>
    </fill>
    <fill>
      <patternFill patternType="solid">
        <fgColor rgb="FFDAEEF3"/>
        <bgColor rgb="FFDAEEF3"/>
      </patternFill>
    </fill>
    <fill>
      <patternFill patternType="solid">
        <fgColor rgb="FFC2D69B"/>
        <bgColor rgb="FFC2D69B"/>
      </patternFill>
    </fill>
    <fill>
      <patternFill patternType="solid">
        <fgColor rgb="FFB6DDE8"/>
        <bgColor rgb="FFB6DDE8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DAEEF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rgb="FFDAEEF3"/>
      </patternFill>
    </fill>
  </fills>
  <borders count="4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/>
    <xf numFmtId="0" fontId="2" fillId="3" borderId="22" xfId="0" applyFont="1" applyFill="1" applyBorder="1"/>
    <xf numFmtId="0" fontId="2" fillId="3" borderId="21" xfId="0" applyFont="1" applyFill="1" applyBorder="1"/>
    <xf numFmtId="0" fontId="2" fillId="3" borderId="21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4" borderId="20" xfId="0" applyFont="1" applyFill="1" applyBorder="1"/>
    <xf numFmtId="187" fontId="2" fillId="4" borderId="22" xfId="0" applyNumberFormat="1" applyFont="1" applyFill="1" applyBorder="1"/>
    <xf numFmtId="187" fontId="2" fillId="4" borderId="22" xfId="0" applyNumberFormat="1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5" borderId="21" xfId="0" applyFont="1" applyFill="1" applyBorder="1"/>
    <xf numFmtId="0" fontId="2" fillId="5" borderId="22" xfId="0" applyFont="1" applyFill="1" applyBorder="1"/>
    <xf numFmtId="187" fontId="2" fillId="5" borderId="22" xfId="0" applyNumberFormat="1" applyFont="1" applyFill="1" applyBorder="1"/>
    <xf numFmtId="0" fontId="2" fillId="0" borderId="22" xfId="0" applyFont="1" applyBorder="1" applyAlignment="1">
      <alignment horizontal="center"/>
    </xf>
    <xf numFmtId="0" fontId="2" fillId="0" borderId="22" xfId="0" applyFont="1" applyBorder="1"/>
    <xf numFmtId="187" fontId="2" fillId="0" borderId="22" xfId="0" applyNumberFormat="1" applyFont="1" applyBorder="1" applyAlignment="1">
      <alignment horizontal="center"/>
    </xf>
    <xf numFmtId="0" fontId="1" fillId="6" borderId="22" xfId="0" applyFont="1" applyFill="1" applyBorder="1"/>
    <xf numFmtId="0" fontId="2" fillId="6" borderId="22" xfId="0" applyFont="1" applyFill="1" applyBorder="1"/>
    <xf numFmtId="0" fontId="1" fillId="7" borderId="22" xfId="0" applyFont="1" applyFill="1" applyBorder="1"/>
    <xf numFmtId="0" fontId="2" fillId="7" borderId="20" xfId="0" applyFont="1" applyFill="1" applyBorder="1"/>
    <xf numFmtId="187" fontId="2" fillId="7" borderId="22" xfId="0" applyNumberFormat="1" applyFont="1" applyFill="1" applyBorder="1"/>
    <xf numFmtId="0" fontId="1" fillId="8" borderId="22" xfId="0" applyFont="1" applyFill="1" applyBorder="1" applyAlignment="1">
      <alignment horizontal="left"/>
    </xf>
    <xf numFmtId="187" fontId="2" fillId="0" borderId="22" xfId="0" applyNumberFormat="1" applyFont="1" applyBorder="1"/>
    <xf numFmtId="0" fontId="1" fillId="8" borderId="22" xfId="0" applyFont="1" applyFill="1" applyBorder="1"/>
    <xf numFmtId="0" fontId="2" fillId="0" borderId="22" xfId="0" applyFont="1" applyBorder="1" applyAlignment="1">
      <alignment horizontal="left"/>
    </xf>
    <xf numFmtId="187" fontId="2" fillId="6" borderId="22" xfId="0" applyNumberFormat="1" applyFont="1" applyFill="1" applyBorder="1"/>
    <xf numFmtId="0" fontId="6" fillId="0" borderId="0" xfId="0" applyFont="1"/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1" xfId="0" applyFont="1" applyBorder="1" applyAlignment="1">
      <alignment horizontal="centerContinuous" vertical="center"/>
    </xf>
    <xf numFmtId="0" fontId="2" fillId="0" borderId="0" xfId="0" applyFont="1" applyAlignment="1">
      <alignment horizontal="center"/>
    </xf>
    <xf numFmtId="0" fontId="11" fillId="0" borderId="0" xfId="0" applyFont="1"/>
    <xf numFmtId="188" fontId="11" fillId="0" borderId="0" xfId="0" applyNumberFormat="1" applyFont="1" applyAlignment="1">
      <alignment vertical="center" wrapText="1"/>
    </xf>
    <xf numFmtId="188" fontId="12" fillId="0" borderId="0" xfId="0" applyNumberFormat="1" applyFont="1"/>
    <xf numFmtId="188" fontId="12" fillId="0" borderId="0" xfId="0" applyNumberFormat="1" applyFont="1" applyAlignment="1">
      <alignment horizontal="right"/>
    </xf>
    <xf numFmtId="189" fontId="13" fillId="0" borderId="0" xfId="0" applyNumberFormat="1" applyFont="1"/>
    <xf numFmtId="187" fontId="11" fillId="0" borderId="0" xfId="0" applyNumberFormat="1" applyFont="1"/>
    <xf numFmtId="0" fontId="14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Continuous" vertical="center"/>
    </xf>
    <xf numFmtId="0" fontId="15" fillId="0" borderId="0" xfId="0" applyFont="1" applyAlignment="1">
      <alignment horizontal="centerContinuous"/>
    </xf>
    <xf numFmtId="188" fontId="16" fillId="0" borderId="22" xfId="0" applyNumberFormat="1" applyFont="1" applyBorder="1"/>
    <xf numFmtId="188" fontId="16" fillId="0" borderId="22" xfId="0" applyNumberFormat="1" applyFont="1" applyBorder="1" applyAlignment="1">
      <alignment horizontal="right"/>
    </xf>
    <xf numFmtId="189" fontId="17" fillId="0" borderId="22" xfId="0" applyNumberFormat="1" applyFont="1" applyBorder="1"/>
    <xf numFmtId="188" fontId="16" fillId="6" borderId="22" xfId="0" applyNumberFormat="1" applyFont="1" applyFill="1" applyBorder="1"/>
    <xf numFmtId="189" fontId="17" fillId="6" borderId="22" xfId="0" applyNumberFormat="1" applyFont="1" applyFill="1" applyBorder="1"/>
    <xf numFmtId="188" fontId="16" fillId="6" borderId="22" xfId="0" applyNumberFormat="1" applyFont="1" applyFill="1" applyBorder="1" applyAlignment="1">
      <alignment horizontal="right"/>
    </xf>
    <xf numFmtId="188" fontId="11" fillId="4" borderId="22" xfId="0" applyNumberFormat="1" applyFont="1" applyFill="1" applyBorder="1"/>
    <xf numFmtId="188" fontId="16" fillId="4" borderId="22" xfId="0" applyNumberFormat="1" applyFont="1" applyFill="1" applyBorder="1"/>
    <xf numFmtId="188" fontId="11" fillId="5" borderId="22" xfId="0" applyNumberFormat="1" applyFont="1" applyFill="1" applyBorder="1"/>
    <xf numFmtId="188" fontId="16" fillId="5" borderId="22" xfId="0" applyNumberFormat="1" applyFont="1" applyFill="1" applyBorder="1"/>
    <xf numFmtId="188" fontId="11" fillId="7" borderId="22" xfId="0" applyNumberFormat="1" applyFont="1" applyFill="1" applyBorder="1"/>
    <xf numFmtId="188" fontId="16" fillId="7" borderId="22" xfId="0" applyNumberFormat="1" applyFont="1" applyFill="1" applyBorder="1"/>
    <xf numFmtId="188" fontId="18" fillId="6" borderId="22" xfId="0" applyNumberFormat="1" applyFont="1" applyFill="1" applyBorder="1" applyAlignment="1">
      <alignment vertical="center" wrapText="1"/>
    </xf>
    <xf numFmtId="187" fontId="11" fillId="5" borderId="22" xfId="0" applyNumberFormat="1" applyFont="1" applyFill="1" applyBorder="1"/>
    <xf numFmtId="0" fontId="2" fillId="0" borderId="3" xfId="0" applyFont="1" applyBorder="1" applyAlignment="1">
      <alignment horizontal="center"/>
    </xf>
    <xf numFmtId="0" fontId="1" fillId="6" borderId="3" xfId="0" applyFont="1" applyFill="1" applyBorder="1"/>
    <xf numFmtId="0" fontId="2" fillId="6" borderId="3" xfId="0" applyFont="1" applyFill="1" applyBorder="1"/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188" fontId="16" fillId="0" borderId="28" xfId="0" applyNumberFormat="1" applyFont="1" applyBorder="1" applyAlignment="1">
      <alignment horizontal="right"/>
    </xf>
    <xf numFmtId="188" fontId="16" fillId="0" borderId="29" xfId="0" applyNumberFormat="1" applyFont="1" applyBorder="1" applyAlignment="1">
      <alignment horizontal="right"/>
    </xf>
    <xf numFmtId="188" fontId="16" fillId="6" borderId="23" xfId="0" applyNumberFormat="1" applyFont="1" applyFill="1" applyBorder="1"/>
    <xf numFmtId="188" fontId="16" fillId="0" borderId="3" xfId="0" applyNumberFormat="1" applyFont="1" applyBorder="1"/>
    <xf numFmtId="189" fontId="17" fillId="0" borderId="3" xfId="0" applyNumberFormat="1" applyFont="1" applyBorder="1"/>
    <xf numFmtId="189" fontId="17" fillId="6" borderId="27" xfId="0" applyNumberFormat="1" applyFont="1" applyFill="1" applyBorder="1"/>
    <xf numFmtId="188" fontId="16" fillId="6" borderId="26" xfId="0" applyNumberFormat="1" applyFont="1" applyFill="1" applyBorder="1"/>
    <xf numFmtId="187" fontId="2" fillId="0" borderId="3" xfId="0" applyNumberFormat="1" applyFont="1" applyBorder="1" applyAlignment="1">
      <alignment horizontal="center"/>
    </xf>
    <xf numFmtId="187" fontId="2" fillId="6" borderId="26" xfId="0" applyNumberFormat="1" applyFont="1" applyFill="1" applyBorder="1" applyAlignment="1">
      <alignment horizontal="center"/>
    </xf>
    <xf numFmtId="187" fontId="2" fillId="0" borderId="21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21" xfId="0" applyFont="1" applyBorder="1" applyAlignment="1">
      <alignment horizontal="center"/>
    </xf>
    <xf numFmtId="0" fontId="2" fillId="0" borderId="21" xfId="0" applyFont="1" applyBorder="1"/>
    <xf numFmtId="189" fontId="17" fillId="0" borderId="21" xfId="0" applyNumberFormat="1" applyFont="1" applyBorder="1"/>
    <xf numFmtId="189" fontId="17" fillId="0" borderId="0" xfId="0" applyNumberFormat="1" applyFont="1"/>
    <xf numFmtId="0" fontId="2" fillId="0" borderId="30" xfId="0" applyFont="1" applyBorder="1" applyAlignment="1">
      <alignment horizontal="center"/>
    </xf>
    <xf numFmtId="0" fontId="2" fillId="0" borderId="34" xfId="0" applyFont="1" applyBorder="1"/>
    <xf numFmtId="189" fontId="17" fillId="0" borderId="32" xfId="0" applyNumberFormat="1" applyFont="1" applyBorder="1"/>
    <xf numFmtId="0" fontId="2" fillId="0" borderId="31" xfId="0" applyFont="1" applyBorder="1" applyAlignment="1">
      <alignment horizontal="center"/>
    </xf>
    <xf numFmtId="189" fontId="17" fillId="0" borderId="33" xfId="0" applyNumberFormat="1" applyFont="1" applyBorder="1"/>
    <xf numFmtId="189" fontId="17" fillId="0" borderId="34" xfId="0" applyNumberFormat="1" applyFont="1" applyBorder="1"/>
    <xf numFmtId="0" fontId="2" fillId="0" borderId="27" xfId="0" applyFont="1" applyBorder="1" applyAlignment="1">
      <alignment vertical="top"/>
    </xf>
    <xf numFmtId="188" fontId="12" fillId="0" borderId="22" xfId="0" applyNumberFormat="1" applyFont="1" applyBorder="1"/>
    <xf numFmtId="187" fontId="11" fillId="9" borderId="32" xfId="0" applyNumberFormat="1" applyFont="1" applyFill="1" applyBorder="1" applyAlignment="1">
      <alignment horizontal="left"/>
    </xf>
    <xf numFmtId="187" fontId="11" fillId="9" borderId="33" xfId="0" applyNumberFormat="1" applyFont="1" applyFill="1" applyBorder="1" applyAlignment="1">
      <alignment horizontal="left"/>
    </xf>
    <xf numFmtId="187" fontId="11" fillId="9" borderId="27" xfId="0" applyNumberFormat="1" applyFont="1" applyFill="1" applyBorder="1" applyAlignment="1">
      <alignment horizontal="left"/>
    </xf>
    <xf numFmtId="187" fontId="11" fillId="9" borderId="28" xfId="0" applyNumberFormat="1" applyFont="1" applyFill="1" applyBorder="1" applyAlignment="1">
      <alignment horizontal="left"/>
    </xf>
    <xf numFmtId="188" fontId="12" fillId="0" borderId="34" xfId="0" applyNumberFormat="1" applyFont="1" applyBorder="1"/>
    <xf numFmtId="188" fontId="12" fillId="0" borderId="27" xfId="0" applyNumberFormat="1" applyFont="1" applyBorder="1"/>
    <xf numFmtId="188" fontId="12" fillId="0" borderId="28" xfId="0" applyNumberFormat="1" applyFont="1" applyBorder="1"/>
    <xf numFmtId="188" fontId="12" fillId="0" borderId="29" xfId="0" applyNumberFormat="1" applyFont="1" applyBorder="1"/>
    <xf numFmtId="188" fontId="12" fillId="0" borderId="21" xfId="0" applyNumberFormat="1" applyFont="1" applyBorder="1"/>
    <xf numFmtId="188" fontId="12" fillId="0" borderId="30" xfId="0" applyNumberFormat="1" applyFont="1" applyBorder="1"/>
    <xf numFmtId="188" fontId="12" fillId="0" borderId="31" xfId="0" applyNumberFormat="1" applyFont="1" applyBorder="1"/>
    <xf numFmtId="0" fontId="2" fillId="4" borderId="25" xfId="0" applyFont="1" applyFill="1" applyBorder="1" applyAlignment="1">
      <alignment horizontal="left"/>
    </xf>
    <xf numFmtId="188" fontId="2" fillId="0" borderId="0" xfId="0" applyNumberFormat="1" applyFont="1"/>
    <xf numFmtId="0" fontId="19" fillId="0" borderId="22" xfId="0" applyFont="1" applyBorder="1"/>
    <xf numFmtId="0" fontId="2" fillId="6" borderId="11" xfId="0" applyFont="1" applyFill="1" applyBorder="1"/>
    <xf numFmtId="187" fontId="2" fillId="6" borderId="11" xfId="0" applyNumberFormat="1" applyFont="1" applyFill="1" applyBorder="1" applyAlignment="1">
      <alignment horizontal="center"/>
    </xf>
    <xf numFmtId="43" fontId="21" fillId="0" borderId="0" xfId="1" applyFont="1" applyBorder="1" applyAlignment="1"/>
    <xf numFmtId="43" fontId="21" fillId="0" borderId="28" xfId="1" applyFont="1" applyBorder="1" applyAlignment="1"/>
    <xf numFmtId="43" fontId="21" fillId="0" borderId="29" xfId="1" applyFont="1" applyBorder="1"/>
    <xf numFmtId="188" fontId="21" fillId="4" borderId="22" xfId="0" applyNumberFormat="1" applyFont="1" applyFill="1" applyBorder="1"/>
    <xf numFmtId="188" fontId="21" fillId="5" borderId="22" xfId="0" applyNumberFormat="1" applyFont="1" applyFill="1" applyBorder="1"/>
    <xf numFmtId="188" fontId="21" fillId="7" borderId="22" xfId="0" applyNumberFormat="1" applyFont="1" applyFill="1" applyBorder="1"/>
    <xf numFmtId="188" fontId="21" fillId="0" borderId="22" xfId="0" applyNumberFormat="1" applyFont="1" applyBorder="1"/>
    <xf numFmtId="188" fontId="21" fillId="0" borderId="22" xfId="0" applyNumberFormat="1" applyFont="1" applyBorder="1" applyAlignment="1">
      <alignment vertical="center" wrapText="1"/>
    </xf>
    <xf numFmtId="0" fontId="2" fillId="4" borderId="35" xfId="0" applyFont="1" applyFill="1" applyBorder="1" applyAlignment="1">
      <alignment horizontal="center" vertical="center"/>
    </xf>
    <xf numFmtId="0" fontId="2" fillId="4" borderId="36" xfId="0" applyFont="1" applyFill="1" applyBorder="1"/>
    <xf numFmtId="0" fontId="1" fillId="5" borderId="21" xfId="0" applyFont="1" applyFill="1" applyBorder="1"/>
    <xf numFmtId="43" fontId="23" fillId="0" borderId="22" xfId="1" applyFont="1" applyBorder="1" applyAlignment="1"/>
    <xf numFmtId="43" fontId="23" fillId="0" borderId="3" xfId="1" applyFont="1" applyBorder="1" applyAlignment="1"/>
    <xf numFmtId="43" fontId="23" fillId="0" borderId="34" xfId="1" applyFont="1" applyBorder="1" applyAlignment="1"/>
    <xf numFmtId="43" fontId="23" fillId="0" borderId="27" xfId="1" applyFont="1" applyBorder="1" applyAlignment="1"/>
    <xf numFmtId="43" fontId="23" fillId="0" borderId="21" xfId="1" applyFont="1" applyBorder="1" applyAlignment="1"/>
    <xf numFmtId="188" fontId="23" fillId="6" borderId="3" xfId="0" applyNumberFormat="1" applyFont="1" applyFill="1" applyBorder="1"/>
    <xf numFmtId="43" fontId="23" fillId="0" borderId="27" xfId="1" applyFont="1" applyBorder="1"/>
    <xf numFmtId="188" fontId="22" fillId="6" borderId="11" xfId="0" applyNumberFormat="1" applyFont="1" applyFill="1" applyBorder="1"/>
    <xf numFmtId="190" fontId="23" fillId="0" borderId="22" xfId="1" applyNumberFormat="1" applyFont="1" applyBorder="1" applyAlignment="1">
      <alignment vertical="center" wrapText="1"/>
    </xf>
    <xf numFmtId="188" fontId="23" fillId="0" borderId="22" xfId="0" applyNumberFormat="1" applyFont="1" applyBorder="1" applyAlignment="1">
      <alignment vertical="center" wrapText="1"/>
    </xf>
    <xf numFmtId="43" fontId="23" fillId="0" borderId="22" xfId="1" applyFont="1" applyBorder="1" applyAlignment="1">
      <alignment wrapText="1"/>
    </xf>
    <xf numFmtId="43" fontId="23" fillId="0" borderId="28" xfId="1" applyFont="1" applyBorder="1" applyAlignment="1">
      <alignment wrapText="1"/>
    </xf>
    <xf numFmtId="43" fontId="23" fillId="0" borderId="31" xfId="1" applyFont="1" applyBorder="1" applyAlignment="1">
      <alignment wrapText="1"/>
    </xf>
    <xf numFmtId="43" fontId="23" fillId="9" borderId="27" xfId="1" applyFont="1" applyFill="1" applyBorder="1"/>
    <xf numFmtId="43" fontId="23" fillId="0" borderId="29" xfId="1" applyFont="1" applyBorder="1"/>
    <xf numFmtId="188" fontId="23" fillId="4" borderId="22" xfId="0" applyNumberFormat="1" applyFont="1" applyFill="1" applyBorder="1"/>
    <xf numFmtId="188" fontId="23" fillId="5" borderId="22" xfId="0" applyNumberFormat="1" applyFont="1" applyFill="1" applyBorder="1"/>
    <xf numFmtId="188" fontId="23" fillId="7" borderId="22" xfId="0" applyNumberFormat="1" applyFont="1" applyFill="1" applyBorder="1"/>
    <xf numFmtId="188" fontId="23" fillId="0" borderId="22" xfId="0" applyNumberFormat="1" applyFont="1" applyBorder="1"/>
    <xf numFmtId="188" fontId="22" fillId="6" borderId="22" xfId="0" applyNumberFormat="1" applyFont="1" applyFill="1" applyBorder="1" applyAlignment="1">
      <alignment vertical="center" wrapText="1"/>
    </xf>
    <xf numFmtId="0" fontId="19" fillId="0" borderId="22" xfId="0" applyFont="1" applyBorder="1" applyAlignment="1">
      <alignment horizontal="center"/>
    </xf>
    <xf numFmtId="0" fontId="19" fillId="14" borderId="22" xfId="0" applyFont="1" applyFill="1" applyBorder="1" applyAlignment="1">
      <alignment vertical="top"/>
    </xf>
    <xf numFmtId="0" fontId="1" fillId="14" borderId="26" xfId="0" applyFont="1" applyFill="1" applyBorder="1" applyAlignment="1">
      <alignment horizontal="center" vertical="center"/>
    </xf>
    <xf numFmtId="43" fontId="19" fillId="13" borderId="22" xfId="1" applyFont="1" applyFill="1" applyBorder="1" applyAlignment="1">
      <alignment vertical="center" wrapText="1"/>
    </xf>
    <xf numFmtId="189" fontId="17" fillId="15" borderId="22" xfId="0" applyNumberFormat="1" applyFont="1" applyFill="1" applyBorder="1"/>
    <xf numFmtId="188" fontId="5" fillId="0" borderId="22" xfId="0" applyNumberFormat="1" applyFont="1" applyBorder="1"/>
    <xf numFmtId="188" fontId="5" fillId="0" borderId="22" xfId="0" applyNumberFormat="1" applyFont="1" applyBorder="1" applyAlignment="1">
      <alignment horizontal="right"/>
    </xf>
    <xf numFmtId="43" fontId="1" fillId="14" borderId="22" xfId="0" applyNumberFormat="1" applyFont="1" applyFill="1" applyBorder="1" applyAlignment="1">
      <alignment vertical="top"/>
    </xf>
    <xf numFmtId="0" fontId="2" fillId="16" borderId="22" xfId="0" applyFont="1" applyFill="1" applyBorder="1" applyAlignment="1">
      <alignment horizontal="center"/>
    </xf>
    <xf numFmtId="0" fontId="19" fillId="10" borderId="22" xfId="0" applyFont="1" applyFill="1" applyBorder="1" applyAlignment="1">
      <alignment horizontal="center"/>
    </xf>
    <xf numFmtId="0" fontId="19" fillId="10" borderId="35" xfId="0" applyFont="1" applyFill="1" applyBorder="1"/>
    <xf numFmtId="0" fontId="19" fillId="11" borderId="37" xfId="0" applyFont="1" applyFill="1" applyBorder="1"/>
    <xf numFmtId="0" fontId="19" fillId="11" borderId="38" xfId="0" applyFont="1" applyFill="1" applyBorder="1"/>
    <xf numFmtId="0" fontId="19" fillId="17" borderId="22" xfId="0" applyFont="1" applyFill="1" applyBorder="1" applyAlignment="1">
      <alignment horizontal="center"/>
    </xf>
    <xf numFmtId="0" fontId="19" fillId="17" borderId="22" xfId="0" applyFont="1" applyFill="1" applyBorder="1"/>
    <xf numFmtId="43" fontId="20" fillId="0" borderId="22" xfId="1" applyFont="1" applyFill="1" applyBorder="1"/>
    <xf numFmtId="192" fontId="24" fillId="0" borderId="22" xfId="1" applyNumberFormat="1" applyFont="1" applyBorder="1" applyAlignment="1">
      <alignment vertical="center" wrapText="1"/>
    </xf>
    <xf numFmtId="43" fontId="4" fillId="14" borderId="22" xfId="0" applyNumberFormat="1" applyFont="1" applyFill="1" applyBorder="1" applyAlignment="1">
      <alignment vertical="top"/>
    </xf>
    <xf numFmtId="188" fontId="4" fillId="6" borderId="11" xfId="0" applyNumberFormat="1" applyFont="1" applyFill="1" applyBorder="1"/>
    <xf numFmtId="188" fontId="4" fillId="6" borderId="22" xfId="0" applyNumberFormat="1" applyFont="1" applyFill="1" applyBorder="1" applyAlignment="1">
      <alignment vertical="center" wrapText="1"/>
    </xf>
    <xf numFmtId="191" fontId="25" fillId="0" borderId="22" xfId="0" applyNumberFormat="1" applyFont="1" applyBorder="1" applyAlignment="1">
      <alignment horizontal="right"/>
    </xf>
    <xf numFmtId="191" fontId="25" fillId="0" borderId="28" xfId="0" applyNumberFormat="1" applyFont="1" applyBorder="1" applyAlignment="1">
      <alignment horizontal="right"/>
    </xf>
    <xf numFmtId="191" fontId="25" fillId="0" borderId="27" xfId="0" applyNumberFormat="1" applyFont="1" applyBorder="1" applyAlignment="1">
      <alignment horizontal="right"/>
    </xf>
    <xf numFmtId="43" fontId="23" fillId="0" borderId="27" xfId="1" applyFont="1" applyFill="1" applyBorder="1" applyAlignment="1">
      <alignment wrapText="1"/>
    </xf>
    <xf numFmtId="43" fontId="23" fillId="0" borderId="30" xfId="1" applyFont="1" applyFill="1" applyBorder="1" applyAlignment="1">
      <alignment wrapText="1"/>
    </xf>
    <xf numFmtId="43" fontId="23" fillId="0" borderId="34" xfId="1" applyFont="1" applyFill="1" applyBorder="1" applyAlignment="1"/>
    <xf numFmtId="188" fontId="25" fillId="0" borderId="22" xfId="0" applyNumberFormat="1" applyFont="1" applyBorder="1" applyAlignment="1">
      <alignment horizontal="right"/>
    </xf>
    <xf numFmtId="189" fontId="17" fillId="0" borderId="39" xfId="0" applyNumberFormat="1" applyFont="1" applyBorder="1"/>
    <xf numFmtId="191" fontId="2" fillId="0" borderId="27" xfId="0" applyNumberFormat="1" applyFont="1" applyBorder="1" applyAlignment="1">
      <alignment horizontal="right"/>
    </xf>
    <xf numFmtId="188" fontId="2" fillId="0" borderId="22" xfId="0" applyNumberFormat="1" applyFont="1" applyBorder="1" applyAlignment="1">
      <alignment horizontal="right"/>
    </xf>
    <xf numFmtId="191" fontId="2" fillId="0" borderId="21" xfId="0" applyNumberFormat="1" applyFont="1" applyBorder="1" applyAlignment="1">
      <alignment horizontal="right"/>
    </xf>
    <xf numFmtId="191" fontId="2" fillId="0" borderId="3" xfId="0" applyNumberFormat="1" applyFont="1" applyBorder="1" applyAlignment="1">
      <alignment horizontal="right"/>
    </xf>
    <xf numFmtId="191" fontId="1" fillId="12" borderId="3" xfId="0" applyNumberFormat="1" applyFont="1" applyFill="1" applyBorder="1" applyAlignment="1">
      <alignment horizontal="right"/>
    </xf>
    <xf numFmtId="191" fontId="1" fillId="12" borderId="21" xfId="0" applyNumberFormat="1" applyFont="1" applyFill="1" applyBorder="1" applyAlignment="1">
      <alignment horizontal="right"/>
    </xf>
    <xf numFmtId="0" fontId="19" fillId="12" borderId="22" xfId="0" applyFont="1" applyFill="1" applyBorder="1" applyAlignment="1">
      <alignment horizontal="center"/>
    </xf>
    <xf numFmtId="0" fontId="19" fillId="12" borderId="22" xfId="0" applyFont="1" applyFill="1" applyBorder="1" applyAlignment="1">
      <alignment vertical="top"/>
    </xf>
    <xf numFmtId="190" fontId="19" fillId="12" borderId="22" xfId="1" applyNumberFormat="1" applyFont="1" applyFill="1" applyBorder="1" applyAlignment="1">
      <alignment horizontal="center"/>
    </xf>
    <xf numFmtId="188" fontId="4" fillId="18" borderId="22" xfId="0" applyNumberFormat="1" applyFont="1" applyFill="1" applyBorder="1" applyAlignment="1">
      <alignment vertical="center" wrapText="1"/>
    </xf>
    <xf numFmtId="188" fontId="4" fillId="18" borderId="22" xfId="0" applyNumberFormat="1" applyFont="1" applyFill="1" applyBorder="1"/>
    <xf numFmtId="188" fontId="1" fillId="18" borderId="22" xfId="0" applyNumberFormat="1" applyFont="1" applyFill="1" applyBorder="1" applyAlignment="1">
      <alignment horizontal="right"/>
    </xf>
    <xf numFmtId="189" fontId="17" fillId="18" borderId="22" xfId="0" applyNumberFormat="1" applyFont="1" applyFill="1" applyBorder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2" fillId="6" borderId="15" xfId="0" applyFont="1" applyFill="1" applyBorder="1"/>
    <xf numFmtId="0" fontId="1" fillId="6" borderId="0" xfId="0" applyFont="1" applyFill="1"/>
    <xf numFmtId="0" fontId="2" fillId="6" borderId="17" xfId="0" applyFont="1" applyFill="1" applyBorder="1"/>
    <xf numFmtId="189" fontId="17" fillId="6" borderId="0" xfId="0" applyNumberFormat="1" applyFont="1" applyFill="1"/>
    <xf numFmtId="0" fontId="2" fillId="6" borderId="40" xfId="0" applyFont="1" applyFill="1" applyBorder="1"/>
    <xf numFmtId="0" fontId="1" fillId="6" borderId="40" xfId="0" applyFont="1" applyFill="1" applyBorder="1"/>
    <xf numFmtId="188" fontId="22" fillId="6" borderId="40" xfId="0" applyNumberFormat="1" applyFont="1" applyFill="1" applyBorder="1"/>
    <xf numFmtId="188" fontId="4" fillId="6" borderId="40" xfId="0" applyNumberFormat="1" applyFont="1" applyFill="1" applyBorder="1"/>
    <xf numFmtId="191" fontId="1" fillId="12" borderId="40" xfId="0" applyNumberFormat="1" applyFont="1" applyFill="1" applyBorder="1" applyAlignment="1">
      <alignment horizontal="right"/>
    </xf>
    <xf numFmtId="189" fontId="17" fillId="6" borderId="26" xfId="0" applyNumberFormat="1" applyFont="1" applyFill="1" applyBorder="1"/>
    <xf numFmtId="187" fontId="2" fillId="6" borderId="40" xfId="0" applyNumberFormat="1" applyFont="1" applyFill="1" applyBorder="1" applyAlignment="1">
      <alignment horizontal="center"/>
    </xf>
    <xf numFmtId="189" fontId="17" fillId="0" borderId="29" xfId="0" applyNumberFormat="1" applyFont="1" applyBorder="1"/>
    <xf numFmtId="43" fontId="21" fillId="0" borderId="28" xfId="1" applyFont="1" applyBorder="1"/>
    <xf numFmtId="43" fontId="23" fillId="0" borderId="28" xfId="1" applyFont="1" applyBorder="1"/>
    <xf numFmtId="187" fontId="2" fillId="9" borderId="33" xfId="0" applyNumberFormat="1" applyFont="1" applyFill="1" applyBorder="1" applyAlignment="1">
      <alignment horizontal="left"/>
    </xf>
    <xf numFmtId="188" fontId="5" fillId="0" borderId="22" xfId="0" applyNumberFormat="1" applyFont="1" applyBorder="1" applyAlignment="1">
      <alignment horizontal="center" vertical="center"/>
    </xf>
    <xf numFmtId="191" fontId="25" fillId="0" borderId="22" xfId="0" applyNumberFormat="1" applyFont="1" applyBorder="1" applyAlignment="1">
      <alignment horizontal="center" vertical="center"/>
    </xf>
    <xf numFmtId="189" fontId="17" fillId="0" borderId="22" xfId="0" applyNumberFormat="1" applyFont="1" applyBorder="1" applyAlignment="1">
      <alignment horizontal="center" vertical="center"/>
    </xf>
    <xf numFmtId="0" fontId="26" fillId="4" borderId="2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8" xfId="0" applyFont="1" applyBorder="1"/>
    <xf numFmtId="0" fontId="3" fillId="0" borderId="19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3" fillId="0" borderId="16" xfId="0" applyFont="1" applyBorder="1"/>
    <xf numFmtId="0" fontId="11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15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7" xfId="0" applyFont="1" applyBorder="1"/>
    <xf numFmtId="4" fontId="27" fillId="0" borderId="23" xfId="0" applyNumberFormat="1" applyFont="1" applyBorder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310515</xdr:colOff>
      <xdr:row>47</xdr:row>
      <xdr:rowOff>85725</xdr:rowOff>
    </xdr:from>
    <xdr:to>
      <xdr:col>2</xdr:col>
      <xdr:colOff>1628775</xdr:colOff>
      <xdr:row>49</xdr:row>
      <xdr:rowOff>76200</xdr:rowOff>
    </xdr:to>
    <xdr:pic>
      <xdr:nvPicPr>
        <xdr:cNvPr id="4" name="รูปภาพ 3" descr="C:\Users\HPWIN\Desktop\ทวีศักดิ์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2290" y="15773400"/>
          <a:ext cx="131826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46</xdr:row>
      <xdr:rowOff>183028</xdr:rowOff>
    </xdr:from>
    <xdr:to>
      <xdr:col>8</xdr:col>
      <xdr:colOff>495300</xdr:colOff>
      <xdr:row>48</xdr:row>
      <xdr:rowOff>314325</xdr:rowOff>
    </xdr:to>
    <xdr:pic>
      <xdr:nvPicPr>
        <xdr:cNvPr id="5" name="รูปภาพ 4" descr="C:\Users\HPWIN\Desktop\สวญ.ไพฑูรย์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5546853"/>
          <a:ext cx="1400175" cy="836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457200</xdr:colOff>
      <xdr:row>39</xdr:row>
      <xdr:rowOff>85725</xdr:rowOff>
    </xdr:from>
    <xdr:ext cx="235898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A4D0498-EEEB-D558-CC70-4927CE559172}"/>
            </a:ext>
          </a:extLst>
        </xdr:cNvPr>
        <xdr:cNvSpPr txBox="1"/>
      </xdr:nvSpPr>
      <xdr:spPr>
        <a:xfrm>
          <a:off x="7086600" y="12858750"/>
          <a:ext cx="235898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-</a:t>
          </a:r>
        </a:p>
      </xdr:txBody>
    </xdr:sp>
    <xdr:clientData/>
  </xdr:oneCellAnchor>
  <xdr:oneCellAnchor>
    <xdr:from>
      <xdr:col>5</xdr:col>
      <xdr:colOff>447675</xdr:colOff>
      <xdr:row>34</xdr:row>
      <xdr:rowOff>9525</xdr:rowOff>
    </xdr:from>
    <xdr:ext cx="235898" cy="262572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52D441A-1AC3-4B4B-A6E6-DCCCB104D8F9}"/>
            </a:ext>
          </a:extLst>
        </xdr:cNvPr>
        <xdr:cNvSpPr txBox="1"/>
      </xdr:nvSpPr>
      <xdr:spPr>
        <a:xfrm>
          <a:off x="7077075" y="11163300"/>
          <a:ext cx="235898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-</a:t>
          </a:r>
        </a:p>
      </xdr:txBody>
    </xdr:sp>
    <xdr:clientData/>
  </xdr:oneCellAnchor>
  <xdr:oneCellAnchor>
    <xdr:from>
      <xdr:col>5</xdr:col>
      <xdr:colOff>457200</xdr:colOff>
      <xdr:row>40</xdr:row>
      <xdr:rowOff>38100</xdr:rowOff>
    </xdr:from>
    <xdr:ext cx="235898" cy="262572"/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7ADDB618-3FD6-4FB6-9D29-04DA23AEF759}"/>
            </a:ext>
          </a:extLst>
        </xdr:cNvPr>
        <xdr:cNvSpPr txBox="1"/>
      </xdr:nvSpPr>
      <xdr:spPr>
        <a:xfrm>
          <a:off x="7086600" y="13134975"/>
          <a:ext cx="235898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-</a:t>
          </a:r>
        </a:p>
      </xdr:txBody>
    </xdr:sp>
    <xdr:clientData/>
  </xdr:oneCellAnchor>
  <xdr:oneCellAnchor>
    <xdr:from>
      <xdr:col>5</xdr:col>
      <xdr:colOff>447675</xdr:colOff>
      <xdr:row>41</xdr:row>
      <xdr:rowOff>19050</xdr:rowOff>
    </xdr:from>
    <xdr:ext cx="235898" cy="262572"/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4B9F52CF-8112-4DB6-B8B4-2B0849E00050}"/>
            </a:ext>
          </a:extLst>
        </xdr:cNvPr>
        <xdr:cNvSpPr txBox="1"/>
      </xdr:nvSpPr>
      <xdr:spPr>
        <a:xfrm>
          <a:off x="7077075" y="13439775"/>
          <a:ext cx="235898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-</a:t>
          </a:r>
        </a:p>
      </xdr:txBody>
    </xdr:sp>
    <xdr:clientData/>
  </xdr:oneCellAnchor>
  <xdr:oneCellAnchor>
    <xdr:from>
      <xdr:col>5</xdr:col>
      <xdr:colOff>447675</xdr:colOff>
      <xdr:row>42</xdr:row>
      <xdr:rowOff>9525</xdr:rowOff>
    </xdr:from>
    <xdr:ext cx="235898" cy="262572"/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5A7DD5BC-05C0-4056-AA8A-047CC3E662EA}"/>
            </a:ext>
          </a:extLst>
        </xdr:cNvPr>
        <xdr:cNvSpPr txBox="1"/>
      </xdr:nvSpPr>
      <xdr:spPr>
        <a:xfrm>
          <a:off x="7077075" y="13754100"/>
          <a:ext cx="235898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-</a:t>
          </a:r>
        </a:p>
      </xdr:txBody>
    </xdr:sp>
    <xdr:clientData/>
  </xdr:oneCellAnchor>
  <xdr:oneCellAnchor>
    <xdr:from>
      <xdr:col>5</xdr:col>
      <xdr:colOff>457200</xdr:colOff>
      <xdr:row>43</xdr:row>
      <xdr:rowOff>9525</xdr:rowOff>
    </xdr:from>
    <xdr:ext cx="235898" cy="262572"/>
    <xdr:sp macro="" textlink="">
      <xdr:nvSpPr>
        <xdr:cNvPr id="9" name="กล่องข้อความ 8">
          <a:extLst>
            <a:ext uri="{FF2B5EF4-FFF2-40B4-BE49-F238E27FC236}">
              <a16:creationId xmlns:a16="http://schemas.microsoft.com/office/drawing/2014/main" id="{30330499-40A2-41E0-A338-AB92139342FF}"/>
            </a:ext>
          </a:extLst>
        </xdr:cNvPr>
        <xdr:cNvSpPr txBox="1"/>
      </xdr:nvSpPr>
      <xdr:spPr>
        <a:xfrm>
          <a:off x="7086600" y="14077950"/>
          <a:ext cx="235898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-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8"/>
  <sheetViews>
    <sheetView tabSelected="1" topLeftCell="A29" zoomScaleNormal="100" workbookViewId="0">
      <selection activeCell="K44" sqref="K44"/>
    </sheetView>
  </sheetViews>
  <sheetFormatPr defaultColWidth="12.625" defaultRowHeight="14.25"/>
  <cols>
    <col min="1" max="1" width="7.125" customWidth="1"/>
    <col min="2" max="2" width="29.25" customWidth="1"/>
    <col min="3" max="3" width="24.875" customWidth="1"/>
    <col min="4" max="6" width="12.875" customWidth="1"/>
    <col min="7" max="9" width="13.625" customWidth="1"/>
    <col min="10" max="10" width="32.5" customWidth="1"/>
    <col min="11" max="18" width="11.875" customWidth="1"/>
  </cols>
  <sheetData>
    <row r="1" spans="1:27" ht="27.95" customHeight="1">
      <c r="A1" s="32" t="s">
        <v>46</v>
      </c>
      <c r="B1" s="33"/>
      <c r="C1" s="33"/>
      <c r="D1" s="33"/>
      <c r="E1" s="33"/>
      <c r="F1" s="33"/>
      <c r="G1" s="33"/>
      <c r="H1" s="33"/>
      <c r="I1" s="33"/>
      <c r="J1" s="3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7.95" customHeight="1">
      <c r="A2" s="32" t="s">
        <v>57</v>
      </c>
      <c r="B2" s="33"/>
      <c r="C2" s="33"/>
      <c r="D2" s="33"/>
      <c r="E2" s="33"/>
      <c r="F2" s="33"/>
      <c r="G2" s="33"/>
      <c r="H2" s="33"/>
      <c r="I2" s="33"/>
      <c r="J2" s="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7.95" customHeight="1">
      <c r="A3" s="32" t="s">
        <v>47</v>
      </c>
      <c r="B3" s="33"/>
      <c r="C3" s="33"/>
      <c r="D3" s="33"/>
      <c r="E3" s="33"/>
      <c r="F3" s="33"/>
      <c r="G3" s="33"/>
      <c r="H3" s="33"/>
      <c r="I3" s="33"/>
      <c r="J3" s="3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7.95" customHeight="1">
      <c r="A4" s="32" t="s">
        <v>54</v>
      </c>
      <c r="B4" s="34"/>
      <c r="C4" s="34"/>
      <c r="D4" s="34"/>
      <c r="E4" s="34"/>
      <c r="F4" s="34"/>
      <c r="G4" s="34"/>
      <c r="H4" s="34"/>
      <c r="I4" s="34"/>
      <c r="J4" s="3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212" t="s">
        <v>0</v>
      </c>
      <c r="B5" s="215" t="s">
        <v>1</v>
      </c>
      <c r="C5" s="216" t="s">
        <v>2</v>
      </c>
      <c r="D5" s="208" t="s">
        <v>3</v>
      </c>
      <c r="E5" s="211" t="s">
        <v>40</v>
      </c>
      <c r="F5" s="202" t="s">
        <v>4</v>
      </c>
      <c r="G5" s="203"/>
      <c r="H5" s="2"/>
      <c r="I5" s="3"/>
      <c r="J5" s="208" t="s">
        <v>5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5.5" customHeight="1">
      <c r="A6" s="213"/>
      <c r="B6" s="209"/>
      <c r="C6" s="217"/>
      <c r="D6" s="209"/>
      <c r="E6" s="209"/>
      <c r="F6" s="204"/>
      <c r="G6" s="205"/>
      <c r="H6" s="2" t="s">
        <v>6</v>
      </c>
      <c r="I6" s="4" t="s">
        <v>7</v>
      </c>
      <c r="J6" s="20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5.5" customHeight="1">
      <c r="A7" s="214"/>
      <c r="B7" s="210"/>
      <c r="C7" s="218"/>
      <c r="D7" s="210"/>
      <c r="E7" s="210"/>
      <c r="F7" s="206"/>
      <c r="G7" s="207"/>
      <c r="H7" s="5"/>
      <c r="I7" s="6"/>
      <c r="J7" s="2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5.5" customHeight="1" thickBot="1">
      <c r="A8" s="7"/>
      <c r="B8" s="219" t="s">
        <v>8</v>
      </c>
      <c r="C8" s="7"/>
      <c r="D8" s="8"/>
      <c r="E8" s="8"/>
      <c r="F8" s="9" t="s">
        <v>9</v>
      </c>
      <c r="G8" s="9" t="s">
        <v>10</v>
      </c>
      <c r="H8" s="8"/>
      <c r="I8" s="8"/>
      <c r="J8" s="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7.75" customHeight="1" thickBot="1">
      <c r="A9" s="10"/>
      <c r="B9" s="104" t="s">
        <v>11</v>
      </c>
      <c r="C9" s="11"/>
      <c r="D9" s="12"/>
      <c r="E9" s="12"/>
      <c r="F9" s="13" t="s">
        <v>12</v>
      </c>
      <c r="G9" s="13" t="s">
        <v>13</v>
      </c>
      <c r="H9" s="12"/>
      <c r="I9" s="12"/>
      <c r="J9" s="1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5.5" customHeight="1">
      <c r="A10" s="14"/>
      <c r="B10" s="15" t="s">
        <v>14</v>
      </c>
      <c r="C10" s="16"/>
      <c r="D10" s="60"/>
      <c r="E10" s="60"/>
      <c r="F10" s="60"/>
      <c r="G10" s="60"/>
      <c r="H10" s="60"/>
      <c r="I10" s="60"/>
      <c r="J10" s="1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5.5" customHeight="1">
      <c r="A11" s="18">
        <v>1</v>
      </c>
      <c r="B11" s="19" t="s">
        <v>15</v>
      </c>
      <c r="C11" s="19" t="s">
        <v>16</v>
      </c>
      <c r="D11" s="120">
        <v>756000</v>
      </c>
      <c r="E11" s="130">
        <v>604241</v>
      </c>
      <c r="F11" s="92">
        <v>113280</v>
      </c>
      <c r="G11" s="92">
        <v>155280</v>
      </c>
      <c r="H11" s="160">
        <f>E11-F11-G11</f>
        <v>335681</v>
      </c>
      <c r="I11" s="49">
        <f>SUM(G11+F11)/E11*100</f>
        <v>44.445841973649586</v>
      </c>
      <c r="J11" s="20" t="s">
        <v>17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5.5" customHeight="1">
      <c r="A12" s="18">
        <v>2</v>
      </c>
      <c r="B12" s="19" t="s">
        <v>18</v>
      </c>
      <c r="C12" s="19" t="s">
        <v>16</v>
      </c>
      <c r="D12" s="120">
        <v>48000</v>
      </c>
      <c r="E12" s="120">
        <v>0</v>
      </c>
      <c r="F12" s="198" t="s">
        <v>64</v>
      </c>
      <c r="G12" s="198" t="s">
        <v>64</v>
      </c>
      <c r="H12" s="199" t="s">
        <v>64</v>
      </c>
      <c r="I12" s="200" t="s">
        <v>64</v>
      </c>
      <c r="J12" s="20" t="s">
        <v>17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5.5" customHeight="1">
      <c r="A13" s="61">
        <v>3</v>
      </c>
      <c r="B13" s="80" t="s">
        <v>19</v>
      </c>
      <c r="C13" s="80" t="s">
        <v>16</v>
      </c>
      <c r="D13" s="121">
        <v>14500</v>
      </c>
      <c r="E13" s="120">
        <v>0</v>
      </c>
      <c r="F13" s="97">
        <v>0</v>
      </c>
      <c r="G13" s="102">
        <v>0</v>
      </c>
      <c r="H13" s="168">
        <f>E13-F13-G13</f>
        <v>0</v>
      </c>
      <c r="I13" s="87"/>
      <c r="J13" s="77" t="s">
        <v>17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5.5" customHeight="1">
      <c r="A14" s="85">
        <v>4</v>
      </c>
      <c r="B14" s="67" t="s">
        <v>20</v>
      </c>
      <c r="C14" s="67" t="s">
        <v>16</v>
      </c>
      <c r="D14" s="122">
        <v>32200</v>
      </c>
      <c r="E14" s="163">
        <v>84000</v>
      </c>
      <c r="F14" s="97">
        <v>21000</v>
      </c>
      <c r="G14" s="102">
        <v>14000</v>
      </c>
      <c r="H14" s="168">
        <f>E14-F14-G14</f>
        <v>49000</v>
      </c>
      <c r="I14" s="87">
        <f t="shared" ref="I14:I20" si="0">SUM(G14+F14)/E14*100</f>
        <v>41.666666666666671</v>
      </c>
      <c r="J14" s="93" t="s">
        <v>45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5.5" customHeight="1">
      <c r="A15" s="88"/>
      <c r="B15" s="68"/>
      <c r="C15" s="68"/>
      <c r="D15" s="109"/>
      <c r="E15" s="131"/>
      <c r="F15" s="38"/>
      <c r="G15" s="103"/>
      <c r="H15" s="70"/>
      <c r="I15" s="89"/>
      <c r="J15" s="94" t="s">
        <v>43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5.5" customHeight="1">
      <c r="A16" s="64">
        <v>5</v>
      </c>
      <c r="B16" s="67" t="s">
        <v>21</v>
      </c>
      <c r="C16" s="67" t="s">
        <v>16</v>
      </c>
      <c r="D16" s="123">
        <v>5600</v>
      </c>
      <c r="E16" s="164">
        <v>21000</v>
      </c>
      <c r="F16" s="98">
        <v>4500</v>
      </c>
      <c r="G16" s="97">
        <v>4500</v>
      </c>
      <c r="H16" s="171">
        <f>E16-F16-G16</f>
        <v>12000</v>
      </c>
      <c r="I16" s="167">
        <f t="shared" ref="I16" si="1">SUM(G16+F16)/E16*100</f>
        <v>42.857142857142854</v>
      </c>
      <c r="J16" s="95" t="s">
        <v>45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5.5" customHeight="1">
      <c r="A17" s="65"/>
      <c r="B17" s="68"/>
      <c r="C17" s="68"/>
      <c r="D17" s="110"/>
      <c r="E17" s="132"/>
      <c r="F17" s="99"/>
      <c r="G17" s="38"/>
      <c r="H17" s="70"/>
      <c r="I17" s="84"/>
      <c r="J17" s="96" t="s">
        <v>42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5.5" customHeight="1">
      <c r="A18" s="65"/>
      <c r="B18" s="68"/>
      <c r="C18" s="68"/>
      <c r="D18" s="110"/>
      <c r="E18" s="132"/>
      <c r="F18" s="99"/>
      <c r="G18" s="38"/>
      <c r="H18" s="71"/>
      <c r="I18" s="84"/>
      <c r="J18" s="96" t="s">
        <v>44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25.5" customHeight="1">
      <c r="A19" s="64">
        <v>6</v>
      </c>
      <c r="B19" s="91" t="s">
        <v>49</v>
      </c>
      <c r="C19" s="86" t="s">
        <v>16</v>
      </c>
      <c r="D19" s="123">
        <v>818900</v>
      </c>
      <c r="E19" s="165">
        <v>818900</v>
      </c>
      <c r="F19" s="98">
        <v>194800</v>
      </c>
      <c r="G19" s="97">
        <v>132500</v>
      </c>
      <c r="H19" s="161">
        <f>E19-F19-G19</f>
        <v>491600</v>
      </c>
      <c r="I19" s="90">
        <f>SUM(G19+F19)/E19*100</f>
        <v>39.96825009158627</v>
      </c>
      <c r="J19" s="20" t="s">
        <v>17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25.5" customHeight="1">
      <c r="A20" s="81">
        <v>7</v>
      </c>
      <c r="B20" s="82" t="s">
        <v>55</v>
      </c>
      <c r="C20" s="82" t="s">
        <v>16</v>
      </c>
      <c r="D20" s="124">
        <v>216800</v>
      </c>
      <c r="E20" s="124">
        <v>216800</v>
      </c>
      <c r="F20" s="101">
        <v>80400</v>
      </c>
      <c r="G20" s="101">
        <v>46700</v>
      </c>
      <c r="H20" s="170">
        <f>E20-F20-G20</f>
        <v>89700</v>
      </c>
      <c r="I20" s="83">
        <f t="shared" si="0"/>
        <v>58.625461254612546</v>
      </c>
      <c r="J20" s="79" t="s">
        <v>17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25.5" customHeight="1">
      <c r="A21" s="18">
        <v>8</v>
      </c>
      <c r="B21" s="19" t="s">
        <v>22</v>
      </c>
      <c r="C21" s="19"/>
      <c r="D21" s="120">
        <v>4000</v>
      </c>
      <c r="E21" s="120">
        <v>0</v>
      </c>
      <c r="F21" s="47"/>
      <c r="G21" s="73"/>
      <c r="H21" s="48"/>
      <c r="I21" s="74"/>
      <c r="J21" s="77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5.5" customHeight="1">
      <c r="A22" s="107"/>
      <c r="B22" s="62" t="s">
        <v>23</v>
      </c>
      <c r="C22" s="63"/>
      <c r="D22" s="125">
        <f>SUM(D11:D21)</f>
        <v>1896000</v>
      </c>
      <c r="E22" s="125">
        <f>SUM(E11:E21)</f>
        <v>1744941</v>
      </c>
      <c r="F22" s="72">
        <f>SUM(F11:F21)</f>
        <v>413980</v>
      </c>
      <c r="G22" s="76">
        <f>SUM(G11:G21)</f>
        <v>352980</v>
      </c>
      <c r="H22" s="172">
        <f>E22-F22-G22</f>
        <v>977981</v>
      </c>
      <c r="I22" s="75">
        <f>SUM(G22+F22)/D22*100</f>
        <v>40.451476793248951</v>
      </c>
      <c r="J22" s="7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5.5" customHeight="1">
      <c r="A23" s="64">
        <v>9</v>
      </c>
      <c r="B23" s="67" t="s">
        <v>24</v>
      </c>
      <c r="C23" s="67" t="s">
        <v>16</v>
      </c>
      <c r="D23" s="126">
        <v>41800</v>
      </c>
      <c r="E23" s="133">
        <v>192859</v>
      </c>
      <c r="F23" s="102">
        <v>40394.68</v>
      </c>
      <c r="G23" s="103">
        <v>33415.43</v>
      </c>
      <c r="H23" s="162">
        <f>E23-F23-G23</f>
        <v>119048.89000000001</v>
      </c>
      <c r="I23" s="87">
        <f t="shared" ref="I23" si="2">SUM(G23+F23)/E23*100</f>
        <v>38.271540348129982</v>
      </c>
      <c r="J23" s="93" t="s">
        <v>45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25.5" customHeight="1">
      <c r="A24" s="65"/>
      <c r="B24" s="68"/>
      <c r="C24" s="68"/>
      <c r="D24" s="195"/>
      <c r="E24" s="196"/>
      <c r="F24" s="103"/>
      <c r="G24" s="103"/>
      <c r="H24" s="70"/>
      <c r="I24" s="89"/>
      <c r="J24" s="94" t="s">
        <v>41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5.5" customHeight="1">
      <c r="A25" s="65"/>
      <c r="B25" s="68"/>
      <c r="C25" s="68"/>
      <c r="D25" s="195"/>
      <c r="E25" s="196"/>
      <c r="F25" s="103"/>
      <c r="G25" s="103"/>
      <c r="H25" s="70"/>
      <c r="I25" s="89"/>
      <c r="J25" s="197" t="s">
        <v>63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5.5" customHeight="1">
      <c r="A26" s="66"/>
      <c r="B26" s="69"/>
      <c r="C26" s="69"/>
      <c r="D26" s="111"/>
      <c r="E26" s="134"/>
      <c r="F26" s="100"/>
      <c r="G26" s="100"/>
      <c r="H26" s="71"/>
      <c r="I26" s="194"/>
      <c r="J26" s="197" t="s">
        <v>62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5.5" customHeight="1">
      <c r="A27" s="187"/>
      <c r="B27" s="188" t="s">
        <v>25</v>
      </c>
      <c r="C27" s="187"/>
      <c r="D27" s="189">
        <f>SUM(D22:D23)</f>
        <v>1937800</v>
      </c>
      <c r="E27" s="189">
        <f>SUM(E22:E23)</f>
        <v>1937800</v>
      </c>
      <c r="F27" s="190">
        <f>SUM(F22:F23)</f>
        <v>454374.68</v>
      </c>
      <c r="G27" s="190">
        <f>SUM(G22:G23)</f>
        <v>386395.43</v>
      </c>
      <c r="H27" s="191">
        <f>E27-F27-G27</f>
        <v>1097029.8900000001</v>
      </c>
      <c r="I27" s="192">
        <f>SUM(G27+F27)/E27*100</f>
        <v>43.38786820105274</v>
      </c>
      <c r="J27" s="193"/>
      <c r="K27" s="10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5.5" customHeight="1">
      <c r="A28" s="183"/>
      <c r="B28" s="184"/>
      <c r="C28" s="185"/>
      <c r="D28" s="127"/>
      <c r="E28" s="127"/>
      <c r="F28" s="158"/>
      <c r="G28" s="158"/>
      <c r="H28" s="173"/>
      <c r="I28" s="186"/>
      <c r="J28" s="108"/>
      <c r="K28" s="10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25.5" customHeight="1">
      <c r="A29" s="117"/>
      <c r="B29" s="201" t="s">
        <v>26</v>
      </c>
      <c r="C29" s="118"/>
      <c r="D29" s="112"/>
      <c r="E29" s="135"/>
      <c r="F29" s="54"/>
      <c r="G29" s="53"/>
      <c r="H29" s="54"/>
      <c r="I29" s="54"/>
      <c r="J29" s="1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5.5" customHeight="1">
      <c r="A30" s="14"/>
      <c r="B30" s="119" t="s">
        <v>27</v>
      </c>
      <c r="C30" s="16"/>
      <c r="D30" s="113"/>
      <c r="E30" s="136"/>
      <c r="F30" s="56"/>
      <c r="G30" s="55"/>
      <c r="H30" s="56"/>
      <c r="I30" s="56"/>
      <c r="J30" s="17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25.5" customHeight="1">
      <c r="A31" s="114"/>
      <c r="B31" s="23" t="s">
        <v>28</v>
      </c>
      <c r="C31" s="24"/>
      <c r="D31" s="114"/>
      <c r="E31" s="137"/>
      <c r="F31" s="58"/>
      <c r="G31" s="57"/>
      <c r="H31" s="58"/>
      <c r="I31" s="58"/>
      <c r="J31" s="2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5.5" customHeight="1">
      <c r="A32" s="148"/>
      <c r="B32" s="26" t="s">
        <v>29</v>
      </c>
      <c r="C32" s="19"/>
      <c r="D32" s="115"/>
      <c r="E32" s="138"/>
      <c r="F32" s="47"/>
      <c r="G32" s="47"/>
      <c r="H32" s="48"/>
      <c r="I32" s="49"/>
      <c r="J32" s="27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25.5" customHeight="1">
      <c r="A33" s="18">
        <v>10</v>
      </c>
      <c r="B33" s="19" t="s">
        <v>30</v>
      </c>
      <c r="C33" s="19" t="s">
        <v>16</v>
      </c>
      <c r="D33" s="128">
        <v>24900</v>
      </c>
      <c r="E33" s="128">
        <v>24900</v>
      </c>
      <c r="F33" s="92">
        <v>9600</v>
      </c>
      <c r="G33" s="92">
        <v>2900</v>
      </c>
      <c r="H33" s="166">
        <f>E33-F33-G33</f>
        <v>12400</v>
      </c>
      <c r="I33" s="49">
        <f>SUM(G33+F33)/E33*100</f>
        <v>50.200803212851412</v>
      </c>
      <c r="J33" s="20" t="s">
        <v>17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25.5" customHeight="1">
      <c r="A34" s="148"/>
      <c r="B34" s="28" t="s">
        <v>31</v>
      </c>
      <c r="C34" s="19"/>
      <c r="D34" s="116"/>
      <c r="E34" s="129"/>
      <c r="F34" s="92"/>
      <c r="G34" s="92"/>
      <c r="H34" s="146"/>
      <c r="I34" s="49"/>
      <c r="J34" s="2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25.5" customHeight="1">
      <c r="A35" s="18">
        <v>11</v>
      </c>
      <c r="B35" s="29" t="s">
        <v>30</v>
      </c>
      <c r="C35" s="19" t="s">
        <v>16</v>
      </c>
      <c r="D35" s="128">
        <v>34600</v>
      </c>
      <c r="E35" s="128">
        <v>34600</v>
      </c>
      <c r="F35" s="92"/>
      <c r="G35" s="92">
        <v>17300</v>
      </c>
      <c r="H35" s="166">
        <f>E35-F35-G35</f>
        <v>17300</v>
      </c>
      <c r="I35" s="49">
        <f>SUM(G35+F35)/E35*100</f>
        <v>50</v>
      </c>
      <c r="J35" s="20" t="s">
        <v>17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25.5" customHeight="1">
      <c r="A36" s="22"/>
      <c r="B36" s="21" t="s">
        <v>25</v>
      </c>
      <c r="C36" s="22"/>
      <c r="D36" s="59">
        <f>SUM(D33:D35)</f>
        <v>59500</v>
      </c>
      <c r="E36" s="139">
        <f t="shared" ref="E36:F36" si="3">SUM(E33:E35)</f>
        <v>59500</v>
      </c>
      <c r="F36" s="159">
        <f t="shared" si="3"/>
        <v>9600</v>
      </c>
      <c r="G36" s="50">
        <f>SUM(G35,G33)</f>
        <v>20200</v>
      </c>
      <c r="H36" s="52">
        <f>E36-F36-G36</f>
        <v>29700</v>
      </c>
      <c r="I36" s="51">
        <f>SUM(G36+F36)/E36*100</f>
        <v>50.084033613445378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5.5" customHeight="1">
      <c r="A37" s="149"/>
      <c r="B37" s="150" t="s">
        <v>50</v>
      </c>
      <c r="C37" s="114"/>
      <c r="D37" s="143"/>
      <c r="E37" s="143"/>
      <c r="F37" s="114"/>
      <c r="G37" s="114"/>
      <c r="H37" s="114"/>
      <c r="I37" s="114"/>
      <c r="J37" s="114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25.5" customHeight="1">
      <c r="A38" s="151" t="s">
        <v>51</v>
      </c>
      <c r="B38" s="152" t="s">
        <v>32</v>
      </c>
      <c r="C38" s="114"/>
      <c r="D38" s="143"/>
      <c r="E38" s="143"/>
      <c r="F38" s="114"/>
      <c r="G38" s="114"/>
      <c r="H38" s="114"/>
      <c r="I38" s="114"/>
      <c r="J38" s="114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5.5" customHeight="1">
      <c r="A39" s="153"/>
      <c r="B39" s="154" t="s">
        <v>52</v>
      </c>
      <c r="C39" s="153"/>
      <c r="D39" s="153"/>
      <c r="E39" s="153"/>
      <c r="F39" s="153"/>
      <c r="G39" s="153"/>
      <c r="H39" s="153"/>
      <c r="I39" s="153"/>
      <c r="J39" s="15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25.5" customHeight="1">
      <c r="A40" s="140">
        <v>12</v>
      </c>
      <c r="B40" s="106" t="s">
        <v>33</v>
      </c>
      <c r="C40" s="19" t="s">
        <v>16</v>
      </c>
      <c r="D40" s="156">
        <v>6360</v>
      </c>
      <c r="E40" s="156">
        <v>6360</v>
      </c>
      <c r="F40" s="92"/>
      <c r="G40" s="145">
        <v>0</v>
      </c>
      <c r="H40" s="169">
        <f>D40-F40-G40</f>
        <v>6360</v>
      </c>
      <c r="I40" s="49">
        <f>SUM(G40+F40)/D40*100</f>
        <v>0</v>
      </c>
      <c r="J40" s="20" t="s">
        <v>17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25.5" customHeight="1">
      <c r="A41" s="140">
        <v>13</v>
      </c>
      <c r="B41" s="106" t="s">
        <v>34</v>
      </c>
      <c r="C41" s="19" t="s">
        <v>16</v>
      </c>
      <c r="D41" s="156">
        <v>3710</v>
      </c>
      <c r="E41" s="156">
        <v>3710</v>
      </c>
      <c r="F41" s="47"/>
      <c r="G41" s="145">
        <v>0</v>
      </c>
      <c r="H41" s="169">
        <f t="shared" ref="H41:H44" si="4">D41-F41-G41</f>
        <v>3710</v>
      </c>
      <c r="I41" s="49">
        <f t="shared" ref="I41:I44" si="5">SUM(G41+F41)/D41*100</f>
        <v>0</v>
      </c>
      <c r="J41" s="20" t="s">
        <v>17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25.5" customHeight="1">
      <c r="A42" s="140">
        <v>14</v>
      </c>
      <c r="B42" s="106" t="s">
        <v>35</v>
      </c>
      <c r="C42" s="19" t="s">
        <v>16</v>
      </c>
      <c r="D42" s="156">
        <v>9000</v>
      </c>
      <c r="E42" s="156">
        <v>9000</v>
      </c>
      <c r="F42" s="155"/>
      <c r="G42" s="145">
        <v>0</v>
      </c>
      <c r="H42" s="169">
        <f t="shared" si="4"/>
        <v>9000</v>
      </c>
      <c r="I42" s="49">
        <f t="shared" si="5"/>
        <v>0</v>
      </c>
      <c r="J42" s="20" t="s">
        <v>17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5.5" customHeight="1">
      <c r="A43" s="140">
        <v>15</v>
      </c>
      <c r="B43" s="106" t="s">
        <v>36</v>
      </c>
      <c r="C43" s="19" t="s">
        <v>16</v>
      </c>
      <c r="D43" s="156">
        <v>8750</v>
      </c>
      <c r="E43" s="156">
        <v>8750</v>
      </c>
      <c r="F43" s="115"/>
      <c r="G43" s="145">
        <v>0</v>
      </c>
      <c r="H43" s="169">
        <f t="shared" si="4"/>
        <v>8750</v>
      </c>
      <c r="I43" s="49">
        <f t="shared" si="5"/>
        <v>0</v>
      </c>
      <c r="J43" s="20" t="s">
        <v>17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25.5" customHeight="1">
      <c r="A44" s="140">
        <v>16</v>
      </c>
      <c r="B44" s="106" t="s">
        <v>53</v>
      </c>
      <c r="C44" s="19" t="s">
        <v>16</v>
      </c>
      <c r="D44" s="156">
        <v>720</v>
      </c>
      <c r="E44" s="156">
        <v>720</v>
      </c>
      <c r="F44" s="115"/>
      <c r="G44" s="145">
        <v>0</v>
      </c>
      <c r="H44" s="169">
        <f t="shared" si="4"/>
        <v>720</v>
      </c>
      <c r="I44" s="49">
        <f t="shared" si="5"/>
        <v>0</v>
      </c>
      <c r="J44" s="20" t="s">
        <v>17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5.5" customHeight="1">
      <c r="A45" s="174"/>
      <c r="B45" s="175" t="s">
        <v>37</v>
      </c>
      <c r="C45" s="174"/>
      <c r="D45" s="176">
        <f>SUM(D40:D44)</f>
        <v>28540</v>
      </c>
      <c r="E45" s="176">
        <f>SUM(E40:E44)</f>
        <v>28540</v>
      </c>
      <c r="F45" s="177">
        <f t="shared" ref="F45" si="6">SUM(F42:F44)</f>
        <v>0</v>
      </c>
      <c r="G45" s="178">
        <f>SUM(G40:G44)</f>
        <v>0</v>
      </c>
      <c r="H45" s="179">
        <f>SUM(H40:H44)</f>
        <v>28540</v>
      </c>
      <c r="I45" s="180">
        <f>SUM(G45+F45)/D45*100</f>
        <v>0</v>
      </c>
      <c r="J45" s="174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5.5" customHeight="1">
      <c r="A46" s="141"/>
      <c r="B46" s="142" t="s">
        <v>48</v>
      </c>
      <c r="C46" s="141"/>
      <c r="D46" s="147">
        <f>D27+D36+D45</f>
        <v>2025840</v>
      </c>
      <c r="E46" s="147">
        <f>E27+E36+E45</f>
        <v>2025840</v>
      </c>
      <c r="F46" s="157">
        <f>F27+F36+F45</f>
        <v>463974.68</v>
      </c>
      <c r="G46" s="157">
        <f>G27+G36+G45</f>
        <v>406595.43</v>
      </c>
      <c r="H46" s="147">
        <f>H27+H36+H45</f>
        <v>1155269.8900000001</v>
      </c>
      <c r="I46" s="144">
        <f t="shared" ref="I46" si="7">SUM(G46+F46)/D46*100</f>
        <v>42.973290585633613</v>
      </c>
      <c r="J46" s="14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5.5" customHeight="1">
      <c r="A47" s="35"/>
      <c r="B47" s="36"/>
      <c r="C47" s="36"/>
      <c r="D47" s="37"/>
      <c r="E47" s="37"/>
      <c r="F47" s="38"/>
      <c r="G47" s="38"/>
      <c r="H47" s="39"/>
      <c r="I47" s="40"/>
      <c r="J47" s="4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30" customHeight="1">
      <c r="A48" s="35"/>
      <c r="B48" s="36"/>
      <c r="C48" s="36"/>
      <c r="D48" s="37"/>
      <c r="E48" s="37"/>
      <c r="F48" s="38"/>
      <c r="G48" s="38"/>
      <c r="H48" s="39"/>
      <c r="I48" s="40"/>
      <c r="J48" s="4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30" customHeight="1">
      <c r="A49" s="31"/>
      <c r="B49" s="42" t="s">
        <v>38</v>
      </c>
      <c r="C49" s="43"/>
      <c r="D49" s="43" t="s">
        <v>39</v>
      </c>
      <c r="E49" s="43"/>
      <c r="F49" s="43"/>
      <c r="G49" s="42" t="s">
        <v>38</v>
      </c>
      <c r="H49" s="43"/>
      <c r="I49" s="43" t="s">
        <v>56</v>
      </c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</row>
    <row r="50" spans="1:27" ht="30" customHeight="1">
      <c r="A50" s="31"/>
      <c r="B50" s="43"/>
      <c r="C50" s="44" t="s">
        <v>58</v>
      </c>
      <c r="D50" s="43"/>
      <c r="E50" s="43"/>
      <c r="F50" s="43"/>
      <c r="G50" s="43"/>
      <c r="H50" s="181" t="s">
        <v>60</v>
      </c>
      <c r="I50" s="45"/>
      <c r="J50" s="43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</row>
    <row r="51" spans="1:27" ht="30" customHeight="1">
      <c r="A51" s="31"/>
      <c r="B51" s="43"/>
      <c r="C51" s="44" t="s">
        <v>59</v>
      </c>
      <c r="D51" s="43"/>
      <c r="E51" s="43"/>
      <c r="F51" s="43"/>
      <c r="G51" s="43"/>
      <c r="H51" s="182" t="s">
        <v>61</v>
      </c>
      <c r="I51" s="46"/>
      <c r="J51" s="43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</row>
    <row r="52" spans="1:27" ht="25.5" customHeight="1">
      <c r="A52" s="1"/>
      <c r="B52" s="1"/>
      <c r="C52" s="1"/>
      <c r="D52" s="1"/>
      <c r="E52" s="1"/>
      <c r="F52" s="1"/>
      <c r="G52" s="1"/>
      <c r="H52" s="1"/>
      <c r="I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5.5" customHeight="1">
      <c r="A53" s="1"/>
      <c r="B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5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5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5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5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5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5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5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5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5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5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5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5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5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5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5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5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5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5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5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5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5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5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5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5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5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5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5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5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5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5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5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5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5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5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5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5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5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5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5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5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5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5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5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5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5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5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5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5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5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5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5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5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5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5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5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5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5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5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5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5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5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5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5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5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5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5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5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5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5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5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5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5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5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5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5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5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5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5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5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5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5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5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5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5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5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5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5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5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5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5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5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5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5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5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5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5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5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5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5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5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5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5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5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5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5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5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5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5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5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5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5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5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5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5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5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5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5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5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5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5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5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5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5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5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5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5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5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5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5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5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5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5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5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5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5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5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5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5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5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5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5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5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5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5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5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5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5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5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5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5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5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5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5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5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5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5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5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5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5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5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5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5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5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5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5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5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5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5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5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5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5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5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5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5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5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5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5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5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5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5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5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5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5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5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5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5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5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5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5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5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5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5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5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5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5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5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5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5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</sheetData>
  <mergeCells count="7">
    <mergeCell ref="F5:G7"/>
    <mergeCell ref="J5:J7"/>
    <mergeCell ref="E5:E7"/>
    <mergeCell ref="A5:A7"/>
    <mergeCell ref="B5:B7"/>
    <mergeCell ref="C5:C7"/>
    <mergeCell ref="D5:D7"/>
  </mergeCells>
  <pageMargins left="0.70866141732283472" right="0.70866141732283472" top="0.35433070866141736" bottom="0.35433070866141736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O10-2 ตะคร้อ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Administrator</cp:lastModifiedBy>
  <cp:lastPrinted>2026-07-16T05:29:18Z</cp:lastPrinted>
  <dcterms:created xsi:type="dcterms:W3CDTF">2024-01-10T07:59:11Z</dcterms:created>
  <dcterms:modified xsi:type="dcterms:W3CDTF">2026-07-28T18:34:04Z</dcterms:modified>
</cp:coreProperties>
</file>